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119FF12E-F0A6-5A45-B975-9263AE008058}" xr6:coauthVersionLast="47" xr6:coauthVersionMax="47" xr10:uidLastSave="{00000000-0000-0000-0000-000000000000}"/>
  <bookViews>
    <workbookView xWindow="11380" yWindow="500" windowWidth="28040" windowHeight="16560" xr2:uid="{00000000-000D-0000-FFFF-FFFF00000000}"/>
  </bookViews>
  <sheets>
    <sheet name="4B" sheetId="1" r:id="rId1"/>
    <sheet name="4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  <c r="C9" i="1"/>
  <c r="D9" i="1"/>
  <c r="E9" i="1"/>
  <c r="B9" i="1"/>
  <c r="W3" i="2"/>
  <c r="X5" i="2"/>
  <c r="Y5" i="2"/>
  <c r="W5" i="2"/>
  <c r="X4" i="2"/>
  <c r="Y4" i="2"/>
  <c r="W4" i="2"/>
  <c r="X3" i="2"/>
  <c r="Y3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</calcChain>
</file>

<file path=xl/sharedStrings.xml><?xml version="1.0" encoding="utf-8"?>
<sst xmlns="http://schemas.openxmlformats.org/spreadsheetml/2006/main" count="113" uniqueCount="36">
  <si>
    <t>LV</t>
  </si>
  <si>
    <t>RV</t>
  </si>
  <si>
    <t>LA</t>
  </si>
  <si>
    <t>RA</t>
  </si>
  <si>
    <t>cDNA Sequencing</t>
  </si>
  <si>
    <t>129 SvEv</t>
  </si>
  <si>
    <t>% Inactivation R403Q Allele</t>
  </si>
  <si>
    <t>14weeks</t>
  </si>
  <si>
    <t>18weeks</t>
  </si>
  <si>
    <t>25weeks</t>
  </si>
  <si>
    <t>29weeks</t>
  </si>
  <si>
    <t>33weeks</t>
  </si>
  <si>
    <t>Animal ID</t>
  </si>
  <si>
    <t>Sex</t>
  </si>
  <si>
    <t>treatment</t>
  </si>
  <si>
    <t>dose (vg/kg)</t>
  </si>
  <si>
    <t>LVPW;d</t>
  </si>
  <si>
    <t>FS</t>
  </si>
  <si>
    <t>LVPW / LVDd</t>
  </si>
  <si>
    <t>SvEv</t>
  </si>
  <si>
    <t>male</t>
  </si>
  <si>
    <t>Cas9KD</t>
  </si>
  <si>
    <t>1.09*10^13</t>
  </si>
  <si>
    <t>Mean</t>
  </si>
  <si>
    <t>SD</t>
  </si>
  <si>
    <t>none</t>
  </si>
  <si>
    <t>SvEv_WT</t>
  </si>
  <si>
    <t>p-value</t>
  </si>
  <si>
    <t>R403Q Treated vs. R403Q Untreated</t>
  </si>
  <si>
    <t>R403Q Treated vs. Wildtype</t>
  </si>
  <si>
    <t>R403Q Untreated vs. Wildtype</t>
  </si>
  <si>
    <t>Mouse ID</t>
  </si>
  <si>
    <t>T-Test 33 weeks</t>
  </si>
  <si>
    <t>Genotype</t>
  </si>
  <si>
    <t>T-Test ventricle vs atria</t>
  </si>
  <si>
    <t>p=0,01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</si>
</sst>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E+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0" xfId="0" applyFont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0" fillId="36" borderId="10" xfId="0" applyFont="1" applyFill="1" applyBorder="1" applyAlignment="1">
      <alignment horizontal="center"/>
    </xf>
    <xf numFmtId="0" fontId="0" fillId="37" borderId="10" xfId="0" applyFont="1" applyFill="1" applyBorder="1" applyAlignment="1">
      <alignment horizontal="center"/>
    </xf>
    <xf numFmtId="2" fontId="0" fillId="33" borderId="10" xfId="0" applyNumberFormat="1" applyFont="1" applyFill="1" applyBorder="1" applyAlignment="1">
      <alignment horizontal="center"/>
    </xf>
    <xf numFmtId="164" fontId="0" fillId="33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164" fontId="0" fillId="34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164" fontId="0" fillId="35" borderId="10" xfId="0" applyNumberFormat="1" applyFont="1" applyFill="1" applyBorder="1" applyAlignment="1">
      <alignment horizontal="center"/>
    </xf>
    <xf numFmtId="2" fontId="0" fillId="36" borderId="10" xfId="0" applyNumberFormat="1" applyFont="1" applyFill="1" applyBorder="1" applyAlignment="1">
      <alignment horizontal="center"/>
    </xf>
    <xf numFmtId="2" fontId="0" fillId="37" borderId="10" xfId="0" applyNumberFormat="1" applyFont="1" applyFill="1" applyBorder="1" applyAlignment="1">
      <alignment horizontal="center"/>
    </xf>
    <xf numFmtId="164" fontId="0" fillId="36" borderId="10" xfId="0" applyNumberFormat="1" applyFont="1" applyFill="1" applyBorder="1" applyAlignment="1">
      <alignment horizontal="center"/>
    </xf>
    <xf numFmtId="164" fontId="0" fillId="37" borderId="10" xfId="0" applyNumberFormat="1" applyFont="1" applyFill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33" borderId="10" xfId="0" applyNumberFormat="1" applyFont="1" applyFill="1" applyBorder="1" applyAlignment="1">
      <alignment horizontal="center"/>
    </xf>
    <xf numFmtId="2" fontId="0" fillId="35" borderId="10" xfId="42" applyNumberFormat="1" applyFont="1" applyFill="1" applyBorder="1" applyAlignment="1">
      <alignment horizontal="center"/>
    </xf>
    <xf numFmtId="164" fontId="0" fillId="35" borderId="10" xfId="42" applyNumberFormat="1" applyFont="1" applyFill="1" applyBorder="1" applyAlignment="1">
      <alignment horizontal="center"/>
    </xf>
    <xf numFmtId="2" fontId="0" fillId="36" borderId="10" xfId="43" applyNumberFormat="1" applyFont="1" applyFill="1" applyBorder="1" applyAlignment="1">
      <alignment horizontal="center"/>
    </xf>
    <xf numFmtId="164" fontId="0" fillId="36" borderId="10" xfId="43" applyNumberFormat="1" applyFont="1" applyFill="1" applyBorder="1" applyAlignment="1">
      <alignment horizontal="center"/>
    </xf>
    <xf numFmtId="2" fontId="0" fillId="37" borderId="10" xfId="44" applyNumberFormat="1" applyFont="1" applyFill="1" applyBorder="1" applyAlignment="1">
      <alignment horizontal="center"/>
    </xf>
    <xf numFmtId="164" fontId="0" fillId="37" borderId="10" xfId="44" applyNumberFormat="1" applyFont="1" applyFill="1" applyBorder="1" applyAlignment="1">
      <alignment horizontal="center"/>
    </xf>
    <xf numFmtId="2" fontId="0" fillId="34" borderId="10" xfId="42" applyNumberFormat="1" applyFont="1" applyFill="1" applyBorder="1" applyAlignment="1">
      <alignment horizontal="center"/>
    </xf>
    <xf numFmtId="164" fontId="0" fillId="34" borderId="10" xfId="42" applyNumberFormat="1" applyFont="1" applyFill="1" applyBorder="1" applyAlignment="1">
      <alignment horizontal="center"/>
    </xf>
    <xf numFmtId="2" fontId="0" fillId="35" borderId="10" xfId="43" applyNumberFormat="1" applyFont="1" applyFill="1" applyBorder="1" applyAlignment="1">
      <alignment horizontal="center"/>
    </xf>
    <xf numFmtId="164" fontId="0" fillId="35" borderId="10" xfId="43" applyNumberFormat="1" applyFont="1" applyFill="1" applyBorder="1" applyAlignment="1">
      <alignment horizontal="center"/>
    </xf>
    <xf numFmtId="2" fontId="0" fillId="36" borderId="10" xfId="44" applyNumberFormat="1" applyFont="1" applyFill="1" applyBorder="1" applyAlignment="1">
      <alignment horizontal="center"/>
    </xf>
    <xf numFmtId="164" fontId="0" fillId="36" borderId="10" xfId="44" applyNumberFormat="1" applyFont="1" applyFill="1" applyBorder="1" applyAlignment="1">
      <alignment horizontal="center"/>
    </xf>
    <xf numFmtId="2" fontId="0" fillId="37" borderId="10" xfId="45" applyNumberFormat="1" applyFont="1" applyFill="1" applyBorder="1" applyAlignment="1">
      <alignment horizontal="center"/>
    </xf>
    <xf numFmtId="164" fontId="0" fillId="37" borderId="10" xfId="45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0" fontId="0" fillId="38" borderId="10" xfId="0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14" fontId="0" fillId="38" borderId="10" xfId="0" applyNumberFormat="1" applyFont="1" applyFill="1" applyBorder="1" applyAlignment="1">
      <alignment horizontal="center"/>
    </xf>
    <xf numFmtId="0" fontId="16" fillId="39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  <xf numFmtId="166" fontId="0" fillId="0" borderId="10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16" fillId="0" borderId="10" xfId="0" applyFont="1" applyBorder="1"/>
    <xf numFmtId="0" fontId="0" fillId="0" borderId="10" xfId="0" applyBorder="1"/>
    <xf numFmtId="0" fontId="16" fillId="34" borderId="10" xfId="0" applyFont="1" applyFill="1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40" borderId="11" xfId="0" applyFont="1" applyFill="1" applyBorder="1" applyAlignment="1">
      <alignment horizontal="center"/>
    </xf>
    <xf numFmtId="0" fontId="16" fillId="40" borderId="12" xfId="0" applyFont="1" applyFill="1" applyBorder="1" applyAlignment="1">
      <alignment horizontal="center"/>
    </xf>
    <xf numFmtId="0" fontId="16" fillId="40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rmal 3 2" xfId="42" xr:uid="{83850D5E-9F25-1246-BC03-343548731E01}"/>
    <cellStyle name="Normal 4 2" xfId="43" xr:uid="{63371BDC-6DB1-5B4E-8D66-C19BD2208F83}"/>
    <cellStyle name="Normal 5 2" xfId="44" xr:uid="{57490F2E-2126-334E-A217-78337DBC7644}"/>
    <cellStyle name="Normal 6" xfId="45" xr:uid="{0DE74E65-BA23-C543-8D7E-B15ED951F0AC}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13" sqref="B13"/>
    </sheetView>
  </sheetViews>
  <sheetFormatPr baseColWidth="10" defaultRowHeight="16" x14ac:dyDescent="0.2"/>
  <cols>
    <col min="1" max="1" width="21" style="46" customWidth="1"/>
    <col min="2" max="16384" width="10.83203125" style="46"/>
  </cols>
  <sheetData>
    <row r="1" spans="1:5" x14ac:dyDescent="0.2">
      <c r="A1" s="45" t="s">
        <v>4</v>
      </c>
      <c r="B1" s="45" t="s">
        <v>5</v>
      </c>
    </row>
    <row r="2" spans="1:5" x14ac:dyDescent="0.2">
      <c r="A2" s="45"/>
      <c r="B2" s="45"/>
    </row>
    <row r="3" spans="1:5" x14ac:dyDescent="0.2">
      <c r="A3" s="47"/>
      <c r="B3" s="51" t="s">
        <v>6</v>
      </c>
      <c r="C3" s="51"/>
      <c r="D3" s="51"/>
      <c r="E3" s="51"/>
    </row>
    <row r="4" spans="1:5" x14ac:dyDescent="0.2">
      <c r="A4" s="50" t="s">
        <v>31</v>
      </c>
      <c r="B4" s="50" t="s">
        <v>0</v>
      </c>
      <c r="C4" s="50" t="s">
        <v>1</v>
      </c>
      <c r="D4" s="50" t="s">
        <v>2</v>
      </c>
      <c r="E4" s="50" t="s">
        <v>3</v>
      </c>
    </row>
    <row r="5" spans="1:5" x14ac:dyDescent="0.2">
      <c r="A5" s="50">
        <v>2261</v>
      </c>
      <c r="B5" s="48">
        <v>67.7</v>
      </c>
      <c r="C5" s="48">
        <v>67.599999999999994</v>
      </c>
      <c r="D5" s="48">
        <v>51.1</v>
      </c>
      <c r="E5" s="48">
        <v>54.7</v>
      </c>
    </row>
    <row r="6" spans="1:5" x14ac:dyDescent="0.2">
      <c r="A6" s="50">
        <v>2263</v>
      </c>
      <c r="B6" s="48">
        <v>65.3</v>
      </c>
      <c r="C6" s="49">
        <v>43</v>
      </c>
      <c r="D6" s="49">
        <v>27</v>
      </c>
      <c r="E6" s="48">
        <v>29.5</v>
      </c>
    </row>
    <row r="7" spans="1:5" x14ac:dyDescent="0.2">
      <c r="A7" s="50">
        <v>2264</v>
      </c>
      <c r="B7" s="48">
        <v>57.5</v>
      </c>
      <c r="C7" s="48">
        <v>55.9</v>
      </c>
      <c r="D7" s="48">
        <v>34.299999999999997</v>
      </c>
      <c r="E7" s="48">
        <v>46.8</v>
      </c>
    </row>
    <row r="8" spans="1:5" x14ac:dyDescent="0.2">
      <c r="A8" s="50">
        <v>2267</v>
      </c>
      <c r="B8" s="48">
        <v>61.1</v>
      </c>
      <c r="C8" s="49">
        <v>59</v>
      </c>
      <c r="D8" s="48">
        <v>51.4</v>
      </c>
      <c r="E8" s="48">
        <v>59.8</v>
      </c>
    </row>
    <row r="9" spans="1:5" x14ac:dyDescent="0.2">
      <c r="A9" s="50" t="s">
        <v>23</v>
      </c>
      <c r="B9" s="49">
        <f>AVERAGE(B5:B8)</f>
        <v>62.9</v>
      </c>
      <c r="C9" s="49">
        <f t="shared" ref="C9:E9" si="0">AVERAGE(C5:C8)</f>
        <v>56.375</v>
      </c>
      <c r="D9" s="49">
        <f t="shared" si="0"/>
        <v>40.949999999999996</v>
      </c>
      <c r="E9" s="49">
        <f t="shared" si="0"/>
        <v>47.7</v>
      </c>
    </row>
    <row r="10" spans="1:5" x14ac:dyDescent="0.2">
      <c r="A10" s="50" t="s">
        <v>24</v>
      </c>
      <c r="B10" s="49">
        <f>STDEV(B5:B8)</f>
        <v>4.5166359162544865</v>
      </c>
      <c r="C10" s="49">
        <f t="shared" ref="C10:E10" si="1">STDEV(C5:C8)</f>
        <v>10.198161599033421</v>
      </c>
      <c r="D10" s="49">
        <f t="shared" si="1"/>
        <v>12.261729078722967</v>
      </c>
      <c r="E10" s="49">
        <f t="shared" si="1"/>
        <v>13.259713420734217</v>
      </c>
    </row>
    <row r="11" spans="1:5" x14ac:dyDescent="0.2">
      <c r="A11" s="48"/>
    </row>
    <row r="13" spans="1:5" x14ac:dyDescent="0.2">
      <c r="A13" s="50" t="s">
        <v>34</v>
      </c>
      <c r="B13" s="59" t="s">
        <v>35</v>
      </c>
    </row>
  </sheetData>
  <mergeCells count="1">
    <mergeCell ref="B3:E3"/>
  </mergeCells>
  <phoneticPr fontId="18" type="noConversion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zoomScale="75" workbookViewId="0">
      <pane xSplit="1" topLeftCell="B1" activePane="topRight" state="frozen"/>
      <selection pane="topRight" activeCell="X3" sqref="X3"/>
    </sheetView>
  </sheetViews>
  <sheetFormatPr baseColWidth="10" defaultRowHeight="16" x14ac:dyDescent="0.2"/>
  <cols>
    <col min="1" max="5" width="10.83203125" style="1"/>
    <col min="6" max="7" width="10.83203125" style="2"/>
    <col min="8" max="8" width="13.1640625" style="2" customWidth="1"/>
    <col min="9" max="10" width="10.83203125" style="3"/>
    <col min="11" max="11" width="13.5" style="3" customWidth="1"/>
    <col min="12" max="13" width="10.83203125" style="4"/>
    <col min="14" max="14" width="13.83203125" style="4" customWidth="1"/>
    <col min="15" max="17" width="10.83203125" style="5"/>
    <col min="18" max="19" width="10.83203125" style="6"/>
    <col min="20" max="20" width="13.83203125" style="6" customWidth="1"/>
    <col min="21" max="21" width="10.83203125" style="1"/>
    <col min="22" max="22" width="35" style="1" customWidth="1"/>
    <col min="23" max="25" width="13" style="1" bestFit="1" customWidth="1"/>
    <col min="26" max="16384" width="10.83203125" style="1"/>
  </cols>
  <sheetData>
    <row r="1" spans="1:25" s="39" customFormat="1" x14ac:dyDescent="0.2">
      <c r="F1" s="55" t="s">
        <v>7</v>
      </c>
      <c r="G1" s="55"/>
      <c r="H1" s="55"/>
      <c r="I1" s="51" t="s">
        <v>8</v>
      </c>
      <c r="J1" s="51"/>
      <c r="K1" s="51"/>
      <c r="L1" s="56" t="s">
        <v>9</v>
      </c>
      <c r="M1" s="56"/>
      <c r="N1" s="56"/>
      <c r="O1" s="57" t="s">
        <v>10</v>
      </c>
      <c r="P1" s="57"/>
      <c r="Q1" s="57"/>
      <c r="R1" s="58" t="s">
        <v>11</v>
      </c>
      <c r="S1" s="58"/>
      <c r="T1" s="58"/>
      <c r="V1" s="41" t="s">
        <v>32</v>
      </c>
      <c r="W1" s="52" t="s">
        <v>27</v>
      </c>
      <c r="X1" s="53"/>
      <c r="Y1" s="54"/>
    </row>
    <row r="2" spans="1:25" s="38" customFormat="1" x14ac:dyDescent="0.2">
      <c r="A2" s="38" t="s">
        <v>12</v>
      </c>
      <c r="B2" s="38" t="s">
        <v>33</v>
      </c>
      <c r="C2" s="38" t="s">
        <v>13</v>
      </c>
      <c r="D2" s="38" t="s">
        <v>14</v>
      </c>
      <c r="E2" s="38" t="s">
        <v>15</v>
      </c>
      <c r="F2" s="38" t="s">
        <v>16</v>
      </c>
      <c r="G2" s="38" t="s">
        <v>17</v>
      </c>
      <c r="H2" s="38" t="s">
        <v>18</v>
      </c>
      <c r="I2" s="38" t="s">
        <v>16</v>
      </c>
      <c r="J2" s="38" t="s">
        <v>17</v>
      </c>
      <c r="K2" s="38" t="s">
        <v>18</v>
      </c>
      <c r="L2" s="38" t="s">
        <v>16</v>
      </c>
      <c r="M2" s="38" t="s">
        <v>17</v>
      </c>
      <c r="N2" s="38" t="s">
        <v>18</v>
      </c>
      <c r="O2" s="38" t="s">
        <v>16</v>
      </c>
      <c r="P2" s="38" t="s">
        <v>17</v>
      </c>
      <c r="Q2" s="38" t="s">
        <v>18</v>
      </c>
      <c r="R2" s="38" t="s">
        <v>16</v>
      </c>
      <c r="S2" s="38" t="s">
        <v>17</v>
      </c>
      <c r="T2" s="38" t="s">
        <v>18</v>
      </c>
      <c r="W2" s="38" t="s">
        <v>16</v>
      </c>
      <c r="X2" s="38" t="s">
        <v>17</v>
      </c>
      <c r="Y2" s="38" t="s">
        <v>18</v>
      </c>
    </row>
    <row r="3" spans="1:25" x14ac:dyDescent="0.2">
      <c r="A3" s="1">
        <v>2260</v>
      </c>
      <c r="B3" s="1" t="s">
        <v>19</v>
      </c>
      <c r="C3" s="1" t="s">
        <v>20</v>
      </c>
      <c r="D3" s="1" t="s">
        <v>21</v>
      </c>
      <c r="E3" s="1" t="s">
        <v>22</v>
      </c>
      <c r="F3" s="7">
        <v>0.77074799999999999</v>
      </c>
      <c r="G3" s="8">
        <v>24.496123999999998</v>
      </c>
      <c r="H3" s="7">
        <v>0.15968984763591076</v>
      </c>
      <c r="I3" s="9">
        <v>0.74081600000000003</v>
      </c>
      <c r="J3" s="10">
        <v>17.800287000000001</v>
      </c>
      <c r="K3" s="9">
        <v>0.14327056743047623</v>
      </c>
      <c r="L3" s="11">
        <v>0.74166699999999997</v>
      </c>
      <c r="M3" s="12">
        <v>11.332318000000001</v>
      </c>
      <c r="N3" s="11">
        <v>0.13629408047203181</v>
      </c>
      <c r="Q3" s="13"/>
      <c r="T3" s="14"/>
      <c r="V3" s="1" t="s">
        <v>28</v>
      </c>
      <c r="W3" s="42">
        <f>TTEST(R3:R7,R12:R21,2,3)</f>
        <v>4.6355018181379212E-5</v>
      </c>
      <c r="X3" s="44">
        <f t="shared" ref="X3:Y3" si="0">TTEST(S3:S7,S12:S21,2,3)</f>
        <v>2.4526071540529933E-2</v>
      </c>
      <c r="Y3" s="42">
        <f t="shared" si="0"/>
        <v>1.0330589097730049E-5</v>
      </c>
    </row>
    <row r="4" spans="1:25" x14ac:dyDescent="0.2">
      <c r="A4" s="1">
        <v>2261</v>
      </c>
      <c r="B4" s="1" t="s">
        <v>19</v>
      </c>
      <c r="C4" s="1" t="s">
        <v>20</v>
      </c>
      <c r="D4" s="1" t="s">
        <v>21</v>
      </c>
      <c r="E4" s="1" t="s">
        <v>22</v>
      </c>
      <c r="F4" s="7">
        <v>0.75578199999999995</v>
      </c>
      <c r="G4" s="8">
        <v>30.891086999999999</v>
      </c>
      <c r="H4" s="7">
        <v>0.19999989414942712</v>
      </c>
      <c r="I4" s="9">
        <v>0.77074799999999999</v>
      </c>
      <c r="J4" s="10">
        <v>26.829270000000001</v>
      </c>
      <c r="K4" s="9">
        <v>0.19324572169284443</v>
      </c>
      <c r="L4" s="11">
        <v>0.77823100000000001</v>
      </c>
      <c r="M4" s="12">
        <v>26.315791000000001</v>
      </c>
      <c r="N4" s="11">
        <v>0.18245607700830843</v>
      </c>
      <c r="O4" s="13">
        <v>0.80067999999999995</v>
      </c>
      <c r="P4" s="15">
        <v>22.483218999999998</v>
      </c>
      <c r="Q4" s="13">
        <v>0.17953013813874144</v>
      </c>
      <c r="R4" s="14">
        <v>0.77074799999999999</v>
      </c>
      <c r="S4" s="16">
        <v>20.954000000000001</v>
      </c>
      <c r="T4" s="14">
        <v>0.17546841594466225</v>
      </c>
      <c r="V4" s="1" t="s">
        <v>29</v>
      </c>
      <c r="W4" s="44">
        <f>TTEST(R3:R7,R26:R29,2,3)</f>
        <v>0.22833932319120698</v>
      </c>
      <c r="X4" s="44">
        <f t="shared" ref="X4:Y4" si="1">TTEST(S3:S7,S26:S29,2,3)</f>
        <v>4.2031712196363556E-2</v>
      </c>
      <c r="Y4" s="44">
        <f t="shared" si="1"/>
        <v>0.12007972388633452</v>
      </c>
    </row>
    <row r="5" spans="1:25" x14ac:dyDescent="0.2">
      <c r="A5" s="1">
        <v>2263</v>
      </c>
      <c r="B5" s="1" t="s">
        <v>19</v>
      </c>
      <c r="C5" s="1" t="s">
        <v>20</v>
      </c>
      <c r="D5" s="1" t="s">
        <v>21</v>
      </c>
      <c r="E5" s="1" t="s">
        <v>22</v>
      </c>
      <c r="F5" s="7">
        <v>0.71836699999999998</v>
      </c>
      <c r="G5" s="8">
        <v>48.283275000000003</v>
      </c>
      <c r="H5" s="7">
        <v>0.20600847415097179</v>
      </c>
      <c r="I5" s="9">
        <v>0.86054399999999998</v>
      </c>
      <c r="J5" s="10">
        <v>37.352249999999998</v>
      </c>
      <c r="K5" s="9">
        <v>0.27186755403742952</v>
      </c>
      <c r="L5" s="11">
        <v>0.72585</v>
      </c>
      <c r="M5" s="12">
        <v>36.091535999999998</v>
      </c>
      <c r="N5" s="11">
        <v>0.17077457332825141</v>
      </c>
      <c r="O5" s="13">
        <v>0.79319700000000004</v>
      </c>
      <c r="P5" s="15">
        <v>37.240062999999999</v>
      </c>
      <c r="Q5" s="13">
        <v>0.2003780216915334</v>
      </c>
      <c r="R5" s="14">
        <v>0.75578199999999995</v>
      </c>
      <c r="S5" s="16">
        <v>35.390185000000002</v>
      </c>
      <c r="T5" s="14">
        <v>0.18330302059431078</v>
      </c>
      <c r="V5" s="1" t="s">
        <v>30</v>
      </c>
      <c r="W5" s="42">
        <f>TTEST(R12:R21,R26:R29,2,3)</f>
        <v>1.7457887693722793E-4</v>
      </c>
      <c r="X5" s="43">
        <f t="shared" ref="X5:Y5" si="2">TTEST(S12:S21,S26:S29,2,3)</f>
        <v>0.3529688525861146</v>
      </c>
      <c r="Y5" s="42">
        <f t="shared" si="2"/>
        <v>3.6526000929748576E-5</v>
      </c>
    </row>
    <row r="6" spans="1:25" x14ac:dyDescent="0.2">
      <c r="A6" s="1">
        <v>2264</v>
      </c>
      <c r="B6" s="1" t="s">
        <v>19</v>
      </c>
      <c r="C6" s="1" t="s">
        <v>20</v>
      </c>
      <c r="D6" s="1" t="s">
        <v>21</v>
      </c>
      <c r="E6" s="1" t="s">
        <v>22</v>
      </c>
      <c r="F6" s="7">
        <v>0.78571400000000002</v>
      </c>
      <c r="G6" s="8">
        <v>32.678578999999999</v>
      </c>
      <c r="H6" s="7">
        <v>0.18749994034090636</v>
      </c>
      <c r="I6" s="9">
        <v>0.77074799999999999</v>
      </c>
      <c r="J6" s="10">
        <v>31.529831999999999</v>
      </c>
      <c r="K6" s="9">
        <v>0.19216412142560094</v>
      </c>
      <c r="L6" s="11">
        <v>0.823129</v>
      </c>
      <c r="M6" s="12">
        <v>43.320604000000003</v>
      </c>
      <c r="N6" s="11">
        <v>0.2099236232392642</v>
      </c>
      <c r="O6" s="13">
        <v>0.81564599999999998</v>
      </c>
      <c r="P6" s="15">
        <v>30.555561000000001</v>
      </c>
      <c r="Q6" s="13">
        <v>0.20185180419004475</v>
      </c>
      <c r="R6" s="14">
        <v>0.81564599999999998</v>
      </c>
      <c r="S6" s="16">
        <v>22.181142999999999</v>
      </c>
      <c r="T6" s="14">
        <v>0.20147869512602701</v>
      </c>
    </row>
    <row r="7" spans="1:25" x14ac:dyDescent="0.2">
      <c r="A7" s="1">
        <v>2267</v>
      </c>
      <c r="B7" s="1" t="s">
        <v>19</v>
      </c>
      <c r="C7" s="1" t="s">
        <v>20</v>
      </c>
      <c r="D7" s="1" t="s">
        <v>21</v>
      </c>
      <c r="E7" s="1" t="s">
        <v>22</v>
      </c>
      <c r="F7" s="7">
        <v>0.70340100000000005</v>
      </c>
      <c r="G7" s="8">
        <v>30.056716000000002</v>
      </c>
      <c r="H7" s="7">
        <v>0.17769368875052011</v>
      </c>
      <c r="I7" s="9">
        <v>1.017687</v>
      </c>
      <c r="J7" s="10">
        <v>31.568625999999998</v>
      </c>
      <c r="K7" s="9">
        <v>0.26666661426025601</v>
      </c>
      <c r="L7" s="11">
        <v>0.73333300000000001</v>
      </c>
      <c r="M7" s="12">
        <v>26.243569000000001</v>
      </c>
      <c r="N7" s="11">
        <v>0.16809597979179774</v>
      </c>
      <c r="O7" s="13">
        <v>0.71836699999999998</v>
      </c>
      <c r="P7" s="15">
        <v>21.475407000000001</v>
      </c>
      <c r="Q7" s="13">
        <v>0.15737696801446605</v>
      </c>
      <c r="R7" s="14">
        <v>0.78571400000000002</v>
      </c>
      <c r="S7" s="16">
        <v>16.666658999999999</v>
      </c>
      <c r="T7" s="14">
        <v>0.18041230722035903</v>
      </c>
    </row>
    <row r="8" spans="1:25" x14ac:dyDescent="0.2">
      <c r="F8" s="7"/>
      <c r="G8" s="8"/>
      <c r="H8" s="7"/>
      <c r="I8" s="9"/>
      <c r="J8" s="10"/>
      <c r="K8" s="9"/>
      <c r="L8" s="11"/>
      <c r="M8" s="12"/>
      <c r="N8" s="11"/>
      <c r="O8" s="13"/>
      <c r="P8" s="15"/>
      <c r="Q8" s="13"/>
      <c r="R8" s="14"/>
      <c r="S8" s="16"/>
      <c r="T8" s="14"/>
    </row>
    <row r="9" spans="1:25" s="35" customFormat="1" x14ac:dyDescent="0.2">
      <c r="A9" s="40" t="s">
        <v>23</v>
      </c>
      <c r="F9" s="36">
        <f>AVERAGE(F3:F7)</f>
        <v>0.74680239999999998</v>
      </c>
      <c r="G9" s="36">
        <f t="shared" ref="G9:T9" si="3">AVERAGE(G3:G7)</f>
        <v>33.281156199999998</v>
      </c>
      <c r="H9" s="36">
        <f t="shared" si="3"/>
        <v>0.18617836900554724</v>
      </c>
      <c r="I9" s="36">
        <f t="shared" si="3"/>
        <v>0.83210860000000009</v>
      </c>
      <c r="J9" s="36">
        <f t="shared" si="3"/>
        <v>29.016052999999999</v>
      </c>
      <c r="K9" s="36">
        <f t="shared" si="3"/>
        <v>0.21344291576932145</v>
      </c>
      <c r="L9" s="36">
        <f t="shared" si="3"/>
        <v>0.76044199999999995</v>
      </c>
      <c r="M9" s="36">
        <f t="shared" si="3"/>
        <v>28.660763600000003</v>
      </c>
      <c r="N9" s="36">
        <f t="shared" si="3"/>
        <v>0.1735088667679307</v>
      </c>
      <c r="O9" s="36">
        <f t="shared" si="3"/>
        <v>0.78197249999999996</v>
      </c>
      <c r="P9" s="36">
        <f t="shared" si="3"/>
        <v>27.9385625</v>
      </c>
      <c r="Q9" s="36">
        <f t="shared" si="3"/>
        <v>0.1847842330086964</v>
      </c>
      <c r="R9" s="36">
        <f t="shared" si="3"/>
        <v>0.78197249999999996</v>
      </c>
      <c r="S9" s="36">
        <f t="shared" si="3"/>
        <v>23.797996749999999</v>
      </c>
      <c r="T9" s="36">
        <f t="shared" si="3"/>
        <v>0.18516560972133977</v>
      </c>
    </row>
    <row r="10" spans="1:25" s="35" customFormat="1" x14ac:dyDescent="0.2">
      <c r="A10" s="40" t="s">
        <v>24</v>
      </c>
      <c r="F10" s="36">
        <f>STDEV(F3:F7)</f>
        <v>3.4858252556604144E-2</v>
      </c>
      <c r="G10" s="36">
        <f t="shared" ref="G10:T10" si="4">STDEV(G3:G7)</f>
        <v>8.9262660714107618</v>
      </c>
      <c r="H10" s="36">
        <f t="shared" si="4"/>
        <v>1.8436687212970742E-2</v>
      </c>
      <c r="I10" s="36">
        <f t="shared" si="4"/>
        <v>0.11304036867331961</v>
      </c>
      <c r="J10" s="36">
        <f t="shared" si="4"/>
        <v>7.2955863551160904</v>
      </c>
      <c r="K10" s="36">
        <f t="shared" si="4"/>
        <v>5.484312319353863E-2</v>
      </c>
      <c r="L10" s="36">
        <f t="shared" si="4"/>
        <v>4.04045587155707E-2</v>
      </c>
      <c r="M10" s="36">
        <f t="shared" si="4"/>
        <v>12.059685445268178</v>
      </c>
      <c r="N10" s="36">
        <f t="shared" si="4"/>
        <v>2.6588545865805474E-2</v>
      </c>
      <c r="O10" s="36">
        <f t="shared" si="4"/>
        <v>4.3418598891105026E-2</v>
      </c>
      <c r="P10" s="36">
        <f t="shared" si="4"/>
        <v>7.4139450681508468</v>
      </c>
      <c r="Q10" s="36">
        <f t="shared" si="4"/>
        <v>2.0922331919759962E-2</v>
      </c>
      <c r="R10" s="36">
        <f t="shared" si="4"/>
        <v>2.5559310860558571E-2</v>
      </c>
      <c r="S10" s="36">
        <f t="shared" si="4"/>
        <v>8.0816116398259865</v>
      </c>
      <c r="T10" s="36">
        <f t="shared" si="4"/>
        <v>1.1346298155272336E-2</v>
      </c>
    </row>
    <row r="11" spans="1:25" s="33" customFormat="1" x14ac:dyDescent="0.2"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5" x14ac:dyDescent="0.2">
      <c r="A12" s="1">
        <v>1092</v>
      </c>
      <c r="B12" s="1" t="s">
        <v>19</v>
      </c>
      <c r="C12" s="1" t="s">
        <v>20</v>
      </c>
      <c r="D12" s="17" t="s">
        <v>25</v>
      </c>
      <c r="E12" s="17"/>
      <c r="F12" s="18"/>
      <c r="G12" s="18"/>
      <c r="H12" s="7"/>
      <c r="I12" s="9">
        <v>0.95782299999999998</v>
      </c>
      <c r="J12" s="10">
        <v>45.619332</v>
      </c>
      <c r="K12" s="9">
        <v>0.38670685715969866</v>
      </c>
      <c r="L12" s="11">
        <v>1.0251699999999999</v>
      </c>
      <c r="M12" s="12">
        <v>41.348322000000003</v>
      </c>
      <c r="N12" s="11">
        <v>0.30786514559456468</v>
      </c>
      <c r="O12" s="13">
        <v>1.055102</v>
      </c>
      <c r="P12" s="15">
        <v>50.223229000000003</v>
      </c>
      <c r="Q12" s="13">
        <v>0.3147321262111914</v>
      </c>
      <c r="R12" s="14">
        <v>1.159864</v>
      </c>
      <c r="S12" s="16">
        <v>44.594605000000001</v>
      </c>
      <c r="T12" s="14">
        <v>0.349099113334772</v>
      </c>
    </row>
    <row r="13" spans="1:25" x14ac:dyDescent="0.2">
      <c r="A13" s="1">
        <v>1093</v>
      </c>
      <c r="B13" s="1" t="s">
        <v>19</v>
      </c>
      <c r="C13" s="1" t="s">
        <v>20</v>
      </c>
      <c r="D13" s="17" t="s">
        <v>25</v>
      </c>
      <c r="E13" s="17"/>
      <c r="F13" s="18"/>
      <c r="G13" s="18"/>
      <c r="H13" s="7"/>
      <c r="I13" s="9">
        <v>1.7061219999999999</v>
      </c>
      <c r="J13" s="10">
        <v>47.471907999999999</v>
      </c>
      <c r="K13" s="9">
        <v>0.64044916826392118</v>
      </c>
      <c r="L13" s="11">
        <v>1.5639460000000001</v>
      </c>
      <c r="M13" s="12">
        <v>42.068973999999997</v>
      </c>
      <c r="N13" s="11">
        <v>0.48045990571109604</v>
      </c>
      <c r="O13" s="13">
        <v>1.4142859999999999</v>
      </c>
      <c r="P13" s="15">
        <v>36.099587</v>
      </c>
      <c r="Q13" s="13">
        <v>0.392116231465927</v>
      </c>
      <c r="R13" s="14">
        <v>1.586395</v>
      </c>
      <c r="S13" s="16">
        <v>45.738056</v>
      </c>
      <c r="T13" s="14">
        <v>0.44074853027794136</v>
      </c>
    </row>
    <row r="14" spans="1:25" x14ac:dyDescent="0.2">
      <c r="A14" s="1">
        <v>1095</v>
      </c>
      <c r="B14" s="1" t="s">
        <v>19</v>
      </c>
      <c r="C14" s="1" t="s">
        <v>20</v>
      </c>
      <c r="D14" s="17" t="s">
        <v>25</v>
      </c>
      <c r="E14" s="17"/>
      <c r="F14" s="18"/>
      <c r="G14" s="18"/>
      <c r="H14" s="7"/>
      <c r="I14" s="9">
        <v>0.81564599999999998</v>
      </c>
      <c r="J14" s="10">
        <v>48.131881</v>
      </c>
      <c r="K14" s="9">
        <v>0.23956035693537464</v>
      </c>
      <c r="L14" s="11">
        <v>1.0775509999999999</v>
      </c>
      <c r="M14" s="12">
        <v>46.575355000000002</v>
      </c>
      <c r="N14" s="11">
        <v>0.32876711910813894</v>
      </c>
      <c r="O14" s="13">
        <v>0.98775500000000005</v>
      </c>
      <c r="P14" s="15">
        <v>30.592714000000001</v>
      </c>
      <c r="Q14" s="13">
        <v>0.25239005980419588</v>
      </c>
      <c r="R14" s="14">
        <v>1.0625849999999999</v>
      </c>
      <c r="S14" s="16">
        <v>39.958598000000002</v>
      </c>
      <c r="T14" s="14">
        <v>0.29399582656159473</v>
      </c>
    </row>
    <row r="15" spans="1:25" x14ac:dyDescent="0.2">
      <c r="A15" s="1">
        <v>1096</v>
      </c>
      <c r="B15" s="1" t="s">
        <v>19</v>
      </c>
      <c r="C15" s="1" t="s">
        <v>20</v>
      </c>
      <c r="D15" s="17" t="s">
        <v>25</v>
      </c>
      <c r="E15" s="17"/>
      <c r="F15" s="18"/>
      <c r="G15" s="18"/>
      <c r="H15" s="7"/>
      <c r="I15" s="9">
        <v>0.80816299999999996</v>
      </c>
      <c r="J15" s="10">
        <v>31.623930000000001</v>
      </c>
      <c r="K15" s="9">
        <v>0.23076914290837827</v>
      </c>
      <c r="L15" s="11">
        <v>0.98775500000000005</v>
      </c>
      <c r="M15" s="12">
        <v>36.947794000000002</v>
      </c>
      <c r="N15" s="11">
        <v>0.26506018600140452</v>
      </c>
      <c r="O15" s="13">
        <v>1.0102040000000001</v>
      </c>
      <c r="P15" s="15">
        <v>44.488197999999997</v>
      </c>
      <c r="Q15" s="13">
        <v>0.26574797815834911</v>
      </c>
      <c r="R15" s="14">
        <v>1.070068</v>
      </c>
      <c r="S15" s="16">
        <v>34.586450999999997</v>
      </c>
      <c r="T15" s="14">
        <v>0.26879701136813505</v>
      </c>
    </row>
    <row r="16" spans="1:25" x14ac:dyDescent="0.2">
      <c r="A16" s="1">
        <v>4322</v>
      </c>
      <c r="B16" s="1" t="s">
        <v>19</v>
      </c>
      <c r="C16" s="1" t="s">
        <v>20</v>
      </c>
      <c r="D16" s="17" t="s">
        <v>25</v>
      </c>
      <c r="E16" s="17"/>
      <c r="F16" s="7">
        <v>0.77407400000000004</v>
      </c>
      <c r="G16" s="8">
        <v>32.967030999999999</v>
      </c>
      <c r="H16" s="7">
        <v>0.20879121175527804</v>
      </c>
      <c r="I16" s="9">
        <v>0.79444400000000004</v>
      </c>
      <c r="J16" s="10">
        <v>33.941603999999998</v>
      </c>
      <c r="K16" s="9">
        <v>0.21350351035800169</v>
      </c>
      <c r="L16" s="19">
        <v>1.059259</v>
      </c>
      <c r="M16" s="20">
        <v>41.187395000000002</v>
      </c>
      <c r="N16" s="11">
        <v>0.2894247538920024</v>
      </c>
      <c r="O16" s="21">
        <v>1.038889</v>
      </c>
      <c r="P16" s="22">
        <v>35.596333999999999</v>
      </c>
      <c r="Q16" s="13">
        <v>0.28073399652003977</v>
      </c>
      <c r="R16" s="23">
        <v>0.99814800000000004</v>
      </c>
      <c r="S16" s="24">
        <v>43.584896000000001</v>
      </c>
      <c r="T16" s="14">
        <v>0.2773584827017046</v>
      </c>
    </row>
    <row r="17" spans="1:20" x14ac:dyDescent="0.2">
      <c r="A17" s="1">
        <v>2969</v>
      </c>
      <c r="B17" s="1" t="s">
        <v>19</v>
      </c>
      <c r="C17" s="1" t="s">
        <v>20</v>
      </c>
      <c r="D17" s="17" t="s">
        <v>25</v>
      </c>
      <c r="F17" s="7">
        <v>1.059259</v>
      </c>
      <c r="G17" s="8">
        <v>41.941752000000001</v>
      </c>
      <c r="H17" s="7">
        <v>0.30291251085957505</v>
      </c>
      <c r="I17" s="25">
        <v>1.018519</v>
      </c>
      <c r="J17" s="26">
        <v>36.504873000000003</v>
      </c>
      <c r="K17" s="9">
        <v>0.29126223864813378</v>
      </c>
      <c r="L17" s="27">
        <v>1.1067899999999999</v>
      </c>
      <c r="M17" s="28">
        <v>38.664321999999999</v>
      </c>
      <c r="N17" s="11">
        <v>0.28646747317254984</v>
      </c>
      <c r="O17" s="29">
        <v>1.2425930000000001</v>
      </c>
      <c r="P17" s="30">
        <v>43.761642000000002</v>
      </c>
      <c r="Q17" s="13">
        <v>0.34078226232867548</v>
      </c>
      <c r="R17" s="31">
        <v>1.256173</v>
      </c>
      <c r="S17" s="32">
        <v>37.499985000000002</v>
      </c>
      <c r="T17" s="14">
        <v>0.37909843733967491</v>
      </c>
    </row>
    <row r="18" spans="1:20" x14ac:dyDescent="0.2">
      <c r="A18" s="1">
        <v>2959</v>
      </c>
      <c r="B18" s="1" t="s">
        <v>19</v>
      </c>
      <c r="C18" s="1" t="s">
        <v>20</v>
      </c>
      <c r="D18" s="17" t="s">
        <v>25</v>
      </c>
      <c r="E18" s="17"/>
      <c r="F18" s="7">
        <v>0.82839499999999999</v>
      </c>
      <c r="G18" s="8">
        <v>38.915086000000002</v>
      </c>
      <c r="H18" s="7">
        <v>0.28773586216382563</v>
      </c>
      <c r="I18" s="9">
        <v>0.89629599999999998</v>
      </c>
      <c r="J18" s="10">
        <v>34.819527000000001</v>
      </c>
      <c r="K18" s="9">
        <v>0.28025469740612374</v>
      </c>
      <c r="L18" s="27">
        <v>1.059259</v>
      </c>
      <c r="M18" s="28">
        <v>43.005195000000001</v>
      </c>
      <c r="N18" s="11">
        <v>0.40414492550137576</v>
      </c>
      <c r="O18" s="29">
        <v>1.066049</v>
      </c>
      <c r="P18" s="30">
        <v>39.473680999999999</v>
      </c>
      <c r="Q18" s="13">
        <v>0.34429815495676125</v>
      </c>
      <c r="R18" s="31">
        <v>1.045679</v>
      </c>
      <c r="S18" s="32">
        <v>34.113045999999997</v>
      </c>
      <c r="T18" s="14">
        <v>0.30019495695645521</v>
      </c>
    </row>
    <row r="19" spans="1:20" x14ac:dyDescent="0.2">
      <c r="A19" s="1">
        <v>2960</v>
      </c>
      <c r="B19" s="1" t="s">
        <v>19</v>
      </c>
      <c r="C19" s="1" t="s">
        <v>20</v>
      </c>
      <c r="D19" s="17" t="s">
        <v>25</v>
      </c>
      <c r="E19" s="17"/>
      <c r="F19" s="7">
        <v>0.83518499999999996</v>
      </c>
      <c r="G19" s="8">
        <v>41.276598</v>
      </c>
      <c r="H19" s="7">
        <v>0.26170207165726939</v>
      </c>
      <c r="I19" s="9">
        <v>0.91666700000000001</v>
      </c>
      <c r="J19" s="10">
        <v>29.812595000000002</v>
      </c>
      <c r="K19" s="9">
        <v>0.22998307492444431</v>
      </c>
      <c r="L19" s="27">
        <v>1.2358020000000001</v>
      </c>
      <c r="M19" s="28">
        <v>43.388429000000002</v>
      </c>
      <c r="N19" s="11">
        <v>0.37603288684952013</v>
      </c>
      <c r="O19" s="29">
        <v>1.419136</v>
      </c>
      <c r="P19" s="30">
        <v>42.888401999999999</v>
      </c>
      <c r="Q19" s="13">
        <v>0.45733054127407363</v>
      </c>
      <c r="R19" s="31">
        <v>1.4123460000000001</v>
      </c>
      <c r="S19" s="32">
        <v>39.924688000000003</v>
      </c>
      <c r="T19" s="14">
        <v>0.39171378838659004</v>
      </c>
    </row>
    <row r="20" spans="1:20" x14ac:dyDescent="0.2">
      <c r="A20" s="1">
        <v>2963</v>
      </c>
      <c r="B20" s="1" t="s">
        <v>19</v>
      </c>
      <c r="C20" s="1" t="s">
        <v>20</v>
      </c>
      <c r="D20" s="17" t="s">
        <v>25</v>
      </c>
      <c r="E20" s="17"/>
      <c r="F20" s="7">
        <v>1.1067899999999999</v>
      </c>
      <c r="G20" s="8">
        <v>39.878532999999997</v>
      </c>
      <c r="H20" s="7">
        <v>0.32995947615031473</v>
      </c>
      <c r="I20" s="25">
        <v>1.2154320000000001</v>
      </c>
      <c r="J20" s="26">
        <v>43.775956000000001</v>
      </c>
      <c r="K20" s="9">
        <v>0.37136920839393311</v>
      </c>
      <c r="L20" s="27">
        <v>1.1950620000000001</v>
      </c>
      <c r="M20" s="28">
        <v>40.801464000000003</v>
      </c>
      <c r="N20" s="11">
        <v>0.32058293170891616</v>
      </c>
      <c r="O20" s="29">
        <v>1.1679010000000001</v>
      </c>
      <c r="P20" s="30">
        <v>43.129770000000001</v>
      </c>
      <c r="Q20" s="13">
        <v>0.32824418040907527</v>
      </c>
      <c r="R20" s="31">
        <v>1.1203700000000001</v>
      </c>
      <c r="S20" s="32">
        <v>40.706322999999998</v>
      </c>
      <c r="T20" s="14">
        <v>0.30669138366849291</v>
      </c>
    </row>
    <row r="21" spans="1:20" x14ac:dyDescent="0.2">
      <c r="A21" s="1">
        <v>2964</v>
      </c>
      <c r="B21" s="1" t="s">
        <v>19</v>
      </c>
      <c r="C21" s="1" t="s">
        <v>20</v>
      </c>
      <c r="D21" s="17" t="s">
        <v>25</v>
      </c>
      <c r="E21" s="17"/>
      <c r="F21" s="7">
        <v>1.1950620000000001</v>
      </c>
      <c r="G21" s="8">
        <v>48.593338000000003</v>
      </c>
      <c r="H21" s="7">
        <v>0.45012802558854487</v>
      </c>
      <c r="I21" s="25">
        <v>1.1203700000000001</v>
      </c>
      <c r="J21" s="26">
        <v>39.607844</v>
      </c>
      <c r="K21" s="9">
        <v>0.32352930135262786</v>
      </c>
      <c r="L21" s="27">
        <v>1.181481</v>
      </c>
      <c r="M21" s="28">
        <v>45.435232999999997</v>
      </c>
      <c r="N21" s="11">
        <v>0.36942661815525735</v>
      </c>
      <c r="O21" s="29">
        <v>1.256173</v>
      </c>
      <c r="P21" s="30">
        <v>37.476806000000003</v>
      </c>
      <c r="Q21" s="13">
        <v>0.34322820138490995</v>
      </c>
      <c r="R21" s="31">
        <v>1.2222219999999999</v>
      </c>
      <c r="S21" s="32">
        <v>32.142871</v>
      </c>
      <c r="T21" s="14">
        <v>0.30612236208398902</v>
      </c>
    </row>
    <row r="22" spans="1:20" x14ac:dyDescent="0.2">
      <c r="D22" s="17"/>
      <c r="E22" s="17"/>
      <c r="F22" s="7"/>
      <c r="G22" s="8"/>
      <c r="H22" s="7"/>
      <c r="I22" s="25"/>
      <c r="J22" s="26"/>
      <c r="K22" s="9"/>
      <c r="L22" s="27"/>
      <c r="M22" s="28"/>
      <c r="N22" s="11"/>
      <c r="O22" s="29"/>
      <c r="P22" s="30"/>
      <c r="Q22" s="13"/>
      <c r="R22" s="31"/>
      <c r="S22" s="32"/>
      <c r="T22" s="14"/>
    </row>
    <row r="23" spans="1:20" s="35" customFormat="1" x14ac:dyDescent="0.2">
      <c r="A23" s="40" t="s">
        <v>23</v>
      </c>
      <c r="D23" s="37"/>
      <c r="E23" s="37"/>
      <c r="F23" s="36">
        <f>AVERAGE(F12:F21)</f>
        <v>0.96646083333333344</v>
      </c>
      <c r="G23" s="36">
        <f t="shared" ref="G23:T23" si="5">AVERAGE(G12:G21)</f>
        <v>40.595389666666669</v>
      </c>
      <c r="H23" s="36">
        <f t="shared" si="5"/>
        <v>0.30687152636246795</v>
      </c>
      <c r="I23" s="36">
        <f t="shared" si="5"/>
        <v>1.0249481999999999</v>
      </c>
      <c r="J23" s="36">
        <f t="shared" si="5"/>
        <v>39.130945000000004</v>
      </c>
      <c r="K23" s="36">
        <f t="shared" si="5"/>
        <v>0.32073875563506371</v>
      </c>
      <c r="L23" s="36">
        <f t="shared" si="5"/>
        <v>1.1492074999999999</v>
      </c>
      <c r="M23" s="36">
        <f t="shared" si="5"/>
        <v>41.942248300000003</v>
      </c>
      <c r="N23" s="36">
        <f t="shared" si="5"/>
        <v>0.34282319456948257</v>
      </c>
      <c r="O23" s="36">
        <f t="shared" si="5"/>
        <v>1.1658088000000002</v>
      </c>
      <c r="P23" s="36">
        <f t="shared" si="5"/>
        <v>40.373036300000003</v>
      </c>
      <c r="Q23" s="36">
        <f t="shared" si="5"/>
        <v>0.33196037325131994</v>
      </c>
      <c r="R23" s="36">
        <f t="shared" si="5"/>
        <v>1.1933849999999999</v>
      </c>
      <c r="S23" s="36">
        <f t="shared" si="5"/>
        <v>39.284951900000003</v>
      </c>
      <c r="T23" s="36">
        <f t="shared" si="5"/>
        <v>0.33138198926793494</v>
      </c>
    </row>
    <row r="24" spans="1:20" s="35" customFormat="1" x14ac:dyDescent="0.2">
      <c r="A24" s="40" t="s">
        <v>24</v>
      </c>
      <c r="F24" s="36">
        <f>STDEV(F12:F21)</f>
        <v>0.17542547166636388</v>
      </c>
      <c r="G24" s="36">
        <f t="shared" ref="G24:T24" si="6">STDEV(G12:G21)</f>
        <v>5.0551572420401882</v>
      </c>
      <c r="H24" s="36">
        <f t="shared" si="6"/>
        <v>8.1360129296606645E-2</v>
      </c>
      <c r="I24" s="36">
        <f t="shared" si="6"/>
        <v>0.27611308025509373</v>
      </c>
      <c r="J24" s="36">
        <f t="shared" si="6"/>
        <v>6.7502427826171063</v>
      </c>
      <c r="K24" s="36">
        <f t="shared" si="6"/>
        <v>0.12739529352850643</v>
      </c>
      <c r="L24" s="36">
        <f t="shared" si="6"/>
        <v>0.16573687967193426</v>
      </c>
      <c r="M24" s="36">
        <f t="shared" si="6"/>
        <v>2.8832329244877579</v>
      </c>
      <c r="N24" s="36">
        <f t="shared" si="6"/>
        <v>6.5407745707056889E-2</v>
      </c>
      <c r="O24" s="36">
        <f t="shared" si="6"/>
        <v>0.16131891356481781</v>
      </c>
      <c r="P24" s="36">
        <f t="shared" si="6"/>
        <v>5.6302860980440634</v>
      </c>
      <c r="Q24" s="36">
        <f t="shared" si="6"/>
        <v>6.0867522034053753E-2</v>
      </c>
      <c r="R24" s="36">
        <f t="shared" si="6"/>
        <v>0.18435467142741799</v>
      </c>
      <c r="S24" s="36">
        <f t="shared" si="6"/>
        <v>4.6455210536900164</v>
      </c>
      <c r="T24" s="36">
        <f t="shared" si="6"/>
        <v>5.6416281944765521E-2</v>
      </c>
    </row>
    <row r="25" spans="1:20" s="33" customFormat="1" x14ac:dyDescent="0.2"/>
    <row r="26" spans="1:20" x14ac:dyDescent="0.2">
      <c r="A26" s="1">
        <v>2962</v>
      </c>
      <c r="B26" s="1" t="s">
        <v>26</v>
      </c>
      <c r="C26" s="1" t="s">
        <v>20</v>
      </c>
      <c r="D26" s="17" t="s">
        <v>25</v>
      </c>
      <c r="F26" s="7">
        <v>0.70617300000000005</v>
      </c>
      <c r="G26" s="8">
        <v>34.823092000000003</v>
      </c>
      <c r="H26" s="7">
        <v>0.19366858861705141</v>
      </c>
      <c r="I26" s="9">
        <v>0.780864</v>
      </c>
      <c r="J26" s="10">
        <v>47.093018999999998</v>
      </c>
      <c r="K26" s="9">
        <v>0.22286814182933262</v>
      </c>
      <c r="L26" s="27">
        <v>0.71975299999999998</v>
      </c>
      <c r="M26" s="28">
        <v>38.698002000000002</v>
      </c>
      <c r="N26" s="11">
        <v>0.19168172683543641</v>
      </c>
      <c r="O26" s="29">
        <v>0.72654300000000005</v>
      </c>
      <c r="P26" s="30">
        <v>41.591313</v>
      </c>
      <c r="Q26" s="13">
        <v>0.19349001235173524</v>
      </c>
      <c r="R26" s="31">
        <v>0.74691399999999997</v>
      </c>
      <c r="S26" s="32">
        <v>40.394081999999997</v>
      </c>
      <c r="T26" s="14">
        <v>0.18062408332396251</v>
      </c>
    </row>
    <row r="27" spans="1:20" x14ac:dyDescent="0.2">
      <c r="A27" s="1">
        <v>2965</v>
      </c>
      <c r="B27" s="1" t="s">
        <v>26</v>
      </c>
      <c r="C27" s="1" t="s">
        <v>20</v>
      </c>
      <c r="D27" s="17" t="s">
        <v>25</v>
      </c>
      <c r="F27" s="7">
        <v>0.77407400000000004</v>
      </c>
      <c r="G27" s="8">
        <v>37.948709999999998</v>
      </c>
      <c r="H27" s="7">
        <v>0.19487178712569439</v>
      </c>
      <c r="I27" s="25">
        <v>0.80802499999999999</v>
      </c>
      <c r="J27" s="26">
        <v>39.138240000000003</v>
      </c>
      <c r="K27" s="9">
        <v>0.21364459259263174</v>
      </c>
      <c r="L27" s="27">
        <v>0.86234599999999995</v>
      </c>
      <c r="M27" s="28">
        <v>35.986145</v>
      </c>
      <c r="N27" s="11">
        <v>0.21972328522169005</v>
      </c>
      <c r="O27" s="29">
        <v>0.86234599999999995</v>
      </c>
      <c r="P27" s="30">
        <v>37.755113000000001</v>
      </c>
      <c r="Q27" s="13">
        <v>0.21598645291418384</v>
      </c>
      <c r="R27" s="31">
        <v>0.89629599999999998</v>
      </c>
      <c r="S27" s="32">
        <v>33.956389999999999</v>
      </c>
      <c r="T27" s="14">
        <v>0.20560742089423914</v>
      </c>
    </row>
    <row r="28" spans="1:20" x14ac:dyDescent="0.2">
      <c r="A28" s="1">
        <v>2966</v>
      </c>
      <c r="B28" s="1" t="s">
        <v>26</v>
      </c>
      <c r="C28" s="1" t="s">
        <v>20</v>
      </c>
      <c r="D28" s="17" t="s">
        <v>25</v>
      </c>
      <c r="F28" s="7">
        <v>0.821411</v>
      </c>
      <c r="G28" s="8">
        <v>40.834372999999999</v>
      </c>
      <c r="H28" s="7">
        <v>0.2188792700071733</v>
      </c>
      <c r="I28" s="25">
        <v>0.80802499999999999</v>
      </c>
      <c r="J28" s="26">
        <v>39.823011999999999</v>
      </c>
      <c r="K28" s="9">
        <v>0.21061953592151017</v>
      </c>
      <c r="L28" s="27">
        <v>0.80123500000000003</v>
      </c>
      <c r="M28" s="28">
        <v>34.082411</v>
      </c>
      <c r="N28" s="11">
        <v>0.22097389742647808</v>
      </c>
      <c r="O28" s="29">
        <v>0.84197500000000003</v>
      </c>
      <c r="P28" s="30">
        <v>35.371912000000002</v>
      </c>
      <c r="Q28" s="13">
        <v>0.20495858715562834</v>
      </c>
      <c r="R28" s="31">
        <v>0.87592599999999998</v>
      </c>
      <c r="S28" s="32">
        <v>31.786943999999998</v>
      </c>
      <c r="T28" s="14">
        <v>0.2216494949709655</v>
      </c>
    </row>
    <row r="29" spans="1:20" x14ac:dyDescent="0.2">
      <c r="A29" s="1">
        <v>4321</v>
      </c>
      <c r="B29" s="1" t="s">
        <v>26</v>
      </c>
      <c r="C29" s="1" t="s">
        <v>20</v>
      </c>
      <c r="D29" s="17" t="s">
        <v>25</v>
      </c>
      <c r="F29" s="7">
        <v>0.68580200000000002</v>
      </c>
      <c r="G29" s="8">
        <v>40.380944999999997</v>
      </c>
      <c r="H29" s="7">
        <v>0.19238081078541244</v>
      </c>
      <c r="I29" s="9">
        <v>0.74691399999999997</v>
      </c>
      <c r="J29" s="10">
        <v>43.253234999999997</v>
      </c>
      <c r="K29" s="9">
        <v>0.20332727455364252</v>
      </c>
      <c r="L29" s="19">
        <v>0.73333300000000001</v>
      </c>
      <c r="M29" s="20">
        <v>43.154254999999999</v>
      </c>
      <c r="N29" s="11">
        <v>0.18717496945430728</v>
      </c>
      <c r="O29" s="21">
        <v>0.81481499999999996</v>
      </c>
      <c r="P29" s="22">
        <v>42.287694000000002</v>
      </c>
      <c r="Q29" s="13">
        <v>0.20797233008184737</v>
      </c>
      <c r="R29" s="31">
        <v>0.81481499999999996</v>
      </c>
      <c r="S29" s="32">
        <v>40.314146000000001</v>
      </c>
      <c r="T29" s="14">
        <v>0.20942411741105357</v>
      </c>
    </row>
    <row r="30" spans="1:20" x14ac:dyDescent="0.2">
      <c r="D30" s="17"/>
      <c r="F30" s="7"/>
      <c r="G30" s="8"/>
      <c r="H30" s="7"/>
      <c r="I30" s="9"/>
      <c r="J30" s="10"/>
      <c r="K30" s="9"/>
      <c r="L30" s="19"/>
      <c r="M30" s="20"/>
      <c r="N30" s="11"/>
      <c r="O30" s="21"/>
      <c r="P30" s="22"/>
      <c r="Q30" s="13"/>
      <c r="R30" s="31"/>
      <c r="S30" s="32"/>
      <c r="T30" s="14"/>
    </row>
    <row r="31" spans="1:20" s="35" customFormat="1" x14ac:dyDescent="0.2">
      <c r="A31" s="40" t="s">
        <v>23</v>
      </c>
      <c r="F31" s="36">
        <f>AVERAGE(F26:F29)</f>
        <v>0.74686500000000011</v>
      </c>
      <c r="G31" s="36">
        <f t="shared" ref="G31:T31" si="7">AVERAGE(G26:G29)</f>
        <v>38.496780000000001</v>
      </c>
      <c r="H31" s="36">
        <f t="shared" si="7"/>
        <v>0.1999501141338329</v>
      </c>
      <c r="I31" s="36">
        <f t="shared" si="7"/>
        <v>0.78595699999999991</v>
      </c>
      <c r="J31" s="36">
        <f t="shared" si="7"/>
        <v>42.326876499999997</v>
      </c>
      <c r="K31" s="36">
        <f t="shared" si="7"/>
        <v>0.21261488622427926</v>
      </c>
      <c r="L31" s="36">
        <f t="shared" si="7"/>
        <v>0.77916675000000002</v>
      </c>
      <c r="M31" s="36">
        <f t="shared" si="7"/>
        <v>37.980203250000002</v>
      </c>
      <c r="N31" s="36">
        <f t="shared" si="7"/>
        <v>0.20488846973447794</v>
      </c>
      <c r="O31" s="36">
        <f t="shared" si="7"/>
        <v>0.81141975</v>
      </c>
      <c r="P31" s="36">
        <f t="shared" si="7"/>
        <v>39.251508000000001</v>
      </c>
      <c r="Q31" s="36">
        <f t="shared" si="7"/>
        <v>0.20560184562584868</v>
      </c>
      <c r="R31" s="36">
        <f t="shared" si="7"/>
        <v>0.83348774999999986</v>
      </c>
      <c r="S31" s="36">
        <f t="shared" si="7"/>
        <v>36.612890499999999</v>
      </c>
      <c r="T31" s="36">
        <f t="shared" si="7"/>
        <v>0.20432627915005519</v>
      </c>
    </row>
    <row r="32" spans="1:20" s="35" customFormat="1" x14ac:dyDescent="0.2">
      <c r="A32" s="40" t="s">
        <v>24</v>
      </c>
      <c r="F32" s="36">
        <f>STDEV(F26:F29)</f>
        <v>6.2401828578976748E-2</v>
      </c>
      <c r="G32" s="36">
        <f t="shared" ref="G32:T32" si="8">STDEV(G26:G29)</f>
        <v>2.7574615758651393</v>
      </c>
      <c r="H32" s="36">
        <f t="shared" si="8"/>
        <v>1.2660361544036998E-2</v>
      </c>
      <c r="I32" s="36">
        <f t="shared" si="8"/>
        <v>2.9007399894969341E-2</v>
      </c>
      <c r="J32" s="36">
        <f t="shared" si="8"/>
        <v>3.6519855131293975</v>
      </c>
      <c r="K32" s="36">
        <f t="shared" si="8"/>
        <v>8.0917797606149307E-3</v>
      </c>
      <c r="L32" s="36">
        <f t="shared" si="8"/>
        <v>6.5920461205784431E-2</v>
      </c>
      <c r="M32" s="36">
        <f t="shared" si="8"/>
        <v>3.9351026791234109</v>
      </c>
      <c r="N32" s="36">
        <f t="shared" si="8"/>
        <v>1.7953633659616865E-2</v>
      </c>
      <c r="O32" s="36">
        <f t="shared" si="8"/>
        <v>5.9840612337413987E-2</v>
      </c>
      <c r="P32" s="36">
        <f t="shared" si="8"/>
        <v>3.2651480815761884</v>
      </c>
      <c r="Q32" s="36">
        <f t="shared" si="8"/>
        <v>9.3196843975266799E-3</v>
      </c>
      <c r="R32" s="36">
        <f t="shared" si="8"/>
        <v>6.7304202723529827E-2</v>
      </c>
      <c r="S32" s="36">
        <f t="shared" si="8"/>
        <v>4.409968101294881</v>
      </c>
      <c r="T32" s="36">
        <f t="shared" si="8"/>
        <v>1.7219341571425548E-2</v>
      </c>
    </row>
  </sheetData>
  <mergeCells count="6">
    <mergeCell ref="W1:Y1"/>
    <mergeCell ref="F1:H1"/>
    <mergeCell ref="I1:K1"/>
    <mergeCell ref="L1:N1"/>
    <mergeCell ref="O1:Q1"/>
    <mergeCell ref="R1:T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4B</vt:lpstr>
      <vt:lpstr>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2022-11-21T13:08:23Z</dcterms:created>
  <dcterms:modified xsi:type="dcterms:W3CDTF">2022-11-29T13:28:55Z</dcterms:modified>
</cp:coreProperties>
</file>